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8\1 výzva\"/>
    </mc:Choice>
  </mc:AlternateContent>
  <xr:revisionPtr revIDLastSave="0" documentId="13_ncr:1_{DF1417E9-E8F6-402F-8A2D-DADC7A34A4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S15" i="1"/>
  <c r="S16" i="1"/>
  <c r="S18" i="1"/>
  <c r="S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S8" i="1"/>
  <c r="T8" i="1"/>
  <c r="T10" i="1"/>
  <c r="S11" i="1"/>
  <c r="T11" i="1"/>
  <c r="S13" i="1"/>
  <c r="T13" i="1"/>
  <c r="S14" i="1"/>
  <c r="T14" i="1"/>
  <c r="T16" i="1"/>
  <c r="S17" i="1"/>
  <c r="T17" i="1"/>
  <c r="S19" i="1"/>
  <c r="T19" i="1"/>
  <c r="S20" i="1"/>
  <c r="T20" i="1"/>
  <c r="P7" i="1"/>
  <c r="T18" i="1" l="1"/>
  <c r="T15" i="1"/>
  <c r="T12" i="1"/>
  <c r="T9" i="1"/>
  <c r="T7" i="1"/>
  <c r="R23" i="1"/>
  <c r="Q23" i="1"/>
</calcChain>
</file>

<file path=xl/sharedStrings.xml><?xml version="1.0" encoding="utf-8"?>
<sst xmlns="http://schemas.openxmlformats.org/spreadsheetml/2006/main" count="104" uniqueCount="71">
  <si>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</si>
  <si>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</si>
  <si>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</si>
  <si>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</si>
  <si>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</si>
  <si>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</si>
  <si>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</si>
  <si>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</si>
  <si>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</si>
  <si>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</si>
  <si>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</si>
  <si>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</si>
  <si>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</si>
  <si>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</si>
  <si>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</si>
  <si>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</si>
  <si>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</si>
  <si>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</si>
  <si>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</si>
  <si>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</si>
  <si>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</si>
  <si>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</si>
  <si>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</si>
  <si>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</si>
  <si>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</si>
  <si>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</si>
  <si>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</si>
  <si>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</si>
  <si>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</si>
  <si>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</si>
  <si>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</si>
  <si>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</si>
  <si>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Ing. Jiří Basl, Ph.D.,
Tel.: 37763 4249,
603 216 039</t>
  </si>
  <si>
    <t>Pokud financováno z projektových prostředků, pak ŘEŠITEL uvede: NÁZEV A ČÍSLO DOTAČNÍHO PROJEKTU</t>
  </si>
  <si>
    <t xml:space="preserve">Příloha č. 2 Kupní smlouvy - technická specifikace
Výpočetní technika (III.) 038 - 2023 </t>
  </si>
  <si>
    <t>Dokovací stanice</t>
  </si>
  <si>
    <t>Miniaturní Flash Disk</t>
  </si>
  <si>
    <t>Bezdrátová myš</t>
  </si>
  <si>
    <t>Datový kabel - propojovací USB-C</t>
  </si>
  <si>
    <t>USB Hub</t>
  </si>
  <si>
    <t>Redukce USB-C na HDMI</t>
  </si>
  <si>
    <t>Redukce HDMI na VGA</t>
  </si>
  <si>
    <t>Vertiální myš</t>
  </si>
  <si>
    <t>SSD disk 2.5"</t>
  </si>
  <si>
    <t>Samostatná faktura</t>
  </si>
  <si>
    <t>Ing. Tomáš Řeřicha, Ph.D.,
Tel.: 737 488 958,
37763 4534</t>
  </si>
  <si>
    <t>Univerzitní 26, 
301 00 Plzeň,
Fakulta elektrotechnická - Katedra materiálů a technologií,
místnost EK 415</t>
  </si>
  <si>
    <t>Konektivita: min. 2x USB-C (min. 1x s podporou nabíjení), 2x USB-A, 1x DisplayPort, 1x HDMI, RJ-45.
S možnosní napajení notebooku.
Podpora PXE Boot, Wake on Lan.
Záruka min. 3 roky s výměnou u zákazníka.</t>
  </si>
  <si>
    <t>Flash disk USB 2.0, USB-A, kapacita min. 32 GB, miniaturní, materiál kov.</t>
  </si>
  <si>
    <t>Myš bezdrátová, optická, alespoň 1200 DPI, velikost M, připojení do USB, černá.</t>
  </si>
  <si>
    <t>Datový kabel - propojovací, délka 1 m, male konektor 2× USB-C, oboustranná koncovka, podpora rychlonabíjení až 3 A, rovné zakončení.</t>
  </si>
  <si>
    <t>USB Hub, 4 port - připojení pomocí USB-C (USB 3,0), rozšiřující konektory USB-A (min. 4x) barva černá, LED indikace.</t>
  </si>
  <si>
    <t>Redukce USB-C na HDMI délka 1 m, male konektor 1× HDMI, 1× USB-C, pozlacené konektory a oboustranná koncovka, rovné zakončení.</t>
  </si>
  <si>
    <t>Redukce vstup HDMI, výstup VGA, rozlišení min. FullHD 1920x1080, pozlacené konektory.</t>
  </si>
  <si>
    <t>microSD karty, min. 32GB, class 10, čtení až 30 MB/s, zápis až 10 MB/s.</t>
  </si>
  <si>
    <t>MicroSD karta</t>
  </si>
  <si>
    <t>Vertikální myš, drátová, min. 6 tlačítek, citlivost min. 1000 DPI, optická, barva černá.</t>
  </si>
  <si>
    <t>Kapacita min. 240 GB.
Rozhraní: SATA III.
Velikost: 2,5 palce.
Rychlost čtení min. 450 MB/s.
Rychlost zápis min. 300 MB/s.</t>
  </si>
  <si>
    <t>Myš bezdrátová, optická, citlivotst min. 1600 DPI (možno měnit tlačítkem), min. 6 tlačítek, rozhraní USB a USB-C, určená pro praváky, ne myš k notebooku, klasická velikost (šířka alespon 7 cm, délka alespon 11 cm).</t>
  </si>
  <si>
    <t>SSD disk</t>
  </si>
  <si>
    <t>K inv. c. 503359</t>
  </si>
  <si>
    <t>Univerzitní 26, 
301 00 Plzeň, 
Fakulta elektrotechnická - Katedra elektroniky a informačních technologií,
místnost EK 502</t>
  </si>
  <si>
    <t>Univerzální dokovací stanice</t>
  </si>
  <si>
    <t>Bezdrátová klávesnice a myš - set</t>
  </si>
  <si>
    <t>Připojení pomocí USB-C, standard konektoru USB 3.2 Gen 2 (USB 3.1).
Další konektory min.: 1x USB-C , 1x USB-C USB 3.2 Gen 2, 3x USB-A USB 3.2 Gen 2, 1x RJ-45 Full-duplex, 1x HDMI HDMI 2.0, 2x DisplayPort DisplayPort 1.4, power delivery 85 W.</t>
  </si>
  <si>
    <t xml:space="preserve">SSD disk formatu M.2 (2880).
Rozhrani (PCIe 4.0 x4 NVMe, up to 64 Gbps).
Rychlost čtení: min. 7000 MB/s.
Rychlost zápisu: min. 7000 MB/s. 
Nizká spotřeba, nízkoprofilový grafenohliníkový chladič. 
Kapacita min. 2TB.
Kompatibilita s Dell Precision 5570 Touch. </t>
  </si>
  <si>
    <t>Set klávesnice a myši - bezdrátový, česká kancelářská klávesnice, vysokoprofilové klávesy + optická myš.</t>
  </si>
  <si>
    <t>do 3.5.2023</t>
  </si>
  <si>
    <t>Tomáš Les,
Tel.: 735 715 986</t>
  </si>
  <si>
    <t>Univerzitní 20,
301 00 Plzeň,
Provoz a služby - Správa budov,
místnost UI 122</t>
  </si>
  <si>
    <t>Záruka na zboží min. 3 roky s výměnou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</si>
</sst>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3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2" fillId="6" borderId="2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2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L1" zoomScaleNormal="100" workbookViewId="0">
      <selection activeCell="O2" sqref="O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8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25" customWidth="1"/>
    <col min="13" max="13" width="27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.28515625" style="5" customWidth="1"/>
  </cols>
  <sheetData>
    <row r="1" spans="1:22" ht="40.9" customHeight="1" x14ac:dyDescent="0.25">
      <c r="B1" s="113" t="s">
        <v>34</v>
      </c>
      <c r="C1" s="114"/>
      <c r="D1" s="114"/>
      <c r="E1"/>
      <c r="G1" s="41"/>
      <c r="V1"/>
    </row>
    <row r="2" spans="1:22" ht="22.5" customHeight="1" x14ac:dyDescent="0.25">
      <c r="C2"/>
      <c r="D2" s="9"/>
      <c r="E2" s="10"/>
      <c r="G2" s="117"/>
      <c r="H2" s="118"/>
      <c r="I2" s="118"/>
      <c r="J2" s="118"/>
      <c r="K2" s="118"/>
      <c r="L2" s="118"/>
      <c r="M2" s="118"/>
      <c r="N2" s="11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18"/>
      <c r="H3" s="118"/>
      <c r="I3" s="118"/>
      <c r="J3" s="118"/>
      <c r="K3" s="118"/>
      <c r="L3" s="118"/>
      <c r="M3" s="118"/>
      <c r="N3" s="11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5" t="s">
        <v>2</v>
      </c>
      <c r="H5" s="11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23</v>
      </c>
      <c r="V6" s="34" t="s">
        <v>24</v>
      </c>
    </row>
    <row r="7" spans="1:22" ht="96" customHeight="1" thickTop="1" x14ac:dyDescent="0.25">
      <c r="A7" s="20"/>
      <c r="B7" s="51">
        <v>1</v>
      </c>
      <c r="C7" s="52" t="s">
        <v>35</v>
      </c>
      <c r="D7" s="53">
        <v>1</v>
      </c>
      <c r="E7" s="54" t="s">
        <v>30</v>
      </c>
      <c r="F7" s="79" t="s">
        <v>47</v>
      </c>
      <c r="G7" s="166"/>
      <c r="H7" s="55" t="s">
        <v>31</v>
      </c>
      <c r="I7" s="128" t="s">
        <v>44</v>
      </c>
      <c r="J7" s="131" t="s">
        <v>31</v>
      </c>
      <c r="K7" s="134"/>
      <c r="L7" s="69" t="s">
        <v>70</v>
      </c>
      <c r="M7" s="140" t="s">
        <v>45</v>
      </c>
      <c r="N7" s="140" t="s">
        <v>46</v>
      </c>
      <c r="O7" s="137">
        <v>21</v>
      </c>
      <c r="P7" s="56">
        <f>D7*Q7</f>
        <v>2000</v>
      </c>
      <c r="Q7" s="57">
        <v>2000</v>
      </c>
      <c r="R7" s="172"/>
      <c r="S7" s="58">
        <f>D7*R7</f>
        <v>0</v>
      </c>
      <c r="T7" s="59" t="str">
        <f>IF(ISNUMBER(R7), IF(R7&gt;Q7,"NEVYHOVUJE","VYHOVUJE")," ")</f>
        <v xml:space="preserve"> </v>
      </c>
      <c r="U7" s="152"/>
      <c r="V7" s="155" t="s">
        <v>13</v>
      </c>
    </row>
    <row r="8" spans="1:22" ht="45" customHeight="1" x14ac:dyDescent="0.25">
      <c r="A8" s="20"/>
      <c r="B8" s="60">
        <v>2</v>
      </c>
      <c r="C8" s="61" t="s">
        <v>36</v>
      </c>
      <c r="D8" s="62">
        <v>10</v>
      </c>
      <c r="E8" s="63" t="s">
        <v>30</v>
      </c>
      <c r="F8" s="80" t="s">
        <v>48</v>
      </c>
      <c r="G8" s="167"/>
      <c r="H8" s="64" t="s">
        <v>31</v>
      </c>
      <c r="I8" s="129"/>
      <c r="J8" s="132"/>
      <c r="K8" s="135"/>
      <c r="L8" s="143"/>
      <c r="M8" s="141"/>
      <c r="N8" s="141"/>
      <c r="O8" s="138"/>
      <c r="P8" s="65">
        <f>D8*Q8</f>
        <v>2500</v>
      </c>
      <c r="Q8" s="66">
        <v>250</v>
      </c>
      <c r="R8" s="173"/>
      <c r="S8" s="67">
        <f>D8*R8</f>
        <v>0</v>
      </c>
      <c r="T8" s="68" t="str">
        <f t="shared" ref="T8:T20" si="0">IF(ISNUMBER(R8), IF(R8&gt;Q8,"NEVYHOVUJE","VYHOVUJE")," ")</f>
        <v xml:space="preserve"> </v>
      </c>
      <c r="U8" s="153"/>
      <c r="V8" s="156"/>
    </row>
    <row r="9" spans="1:22" ht="44.25" customHeight="1" x14ac:dyDescent="0.25">
      <c r="A9" s="20"/>
      <c r="B9" s="60">
        <v>3</v>
      </c>
      <c r="C9" s="61" t="s">
        <v>37</v>
      </c>
      <c r="D9" s="62">
        <v>5</v>
      </c>
      <c r="E9" s="63" t="s">
        <v>30</v>
      </c>
      <c r="F9" s="80" t="s">
        <v>49</v>
      </c>
      <c r="G9" s="167"/>
      <c r="H9" s="64" t="s">
        <v>31</v>
      </c>
      <c r="I9" s="129"/>
      <c r="J9" s="132"/>
      <c r="K9" s="135"/>
      <c r="L9" s="144"/>
      <c r="M9" s="141"/>
      <c r="N9" s="141"/>
      <c r="O9" s="138"/>
      <c r="P9" s="65">
        <f>D9*Q9</f>
        <v>1500</v>
      </c>
      <c r="Q9" s="66">
        <v>300</v>
      </c>
      <c r="R9" s="173"/>
      <c r="S9" s="67">
        <f>D9*R9</f>
        <v>0</v>
      </c>
      <c r="T9" s="68" t="str">
        <f t="shared" si="0"/>
        <v xml:space="preserve"> </v>
      </c>
      <c r="U9" s="153"/>
      <c r="V9" s="156"/>
    </row>
    <row r="10" spans="1:22" ht="58.5" customHeight="1" x14ac:dyDescent="0.25">
      <c r="A10" s="20"/>
      <c r="B10" s="60">
        <v>4</v>
      </c>
      <c r="C10" s="61" t="s">
        <v>38</v>
      </c>
      <c r="D10" s="62">
        <v>5</v>
      </c>
      <c r="E10" s="63" t="s">
        <v>30</v>
      </c>
      <c r="F10" s="80" t="s">
        <v>50</v>
      </c>
      <c r="G10" s="167"/>
      <c r="H10" s="64" t="s">
        <v>31</v>
      </c>
      <c r="I10" s="129"/>
      <c r="J10" s="132"/>
      <c r="K10" s="135"/>
      <c r="L10" s="144"/>
      <c r="M10" s="141"/>
      <c r="N10" s="141"/>
      <c r="O10" s="138"/>
      <c r="P10" s="65">
        <f>D10*Q10</f>
        <v>550</v>
      </c>
      <c r="Q10" s="66">
        <v>110</v>
      </c>
      <c r="R10" s="173"/>
      <c r="S10" s="67">
        <f>D10*R10</f>
        <v>0</v>
      </c>
      <c r="T10" s="68" t="str">
        <f t="shared" si="0"/>
        <v xml:space="preserve"> </v>
      </c>
      <c r="U10" s="153"/>
      <c r="V10" s="156"/>
    </row>
    <row r="11" spans="1:22" ht="58.5" customHeight="1" x14ac:dyDescent="0.25">
      <c r="A11" s="20"/>
      <c r="B11" s="60">
        <v>5</v>
      </c>
      <c r="C11" s="61" t="s">
        <v>39</v>
      </c>
      <c r="D11" s="62">
        <v>5</v>
      </c>
      <c r="E11" s="63" t="s">
        <v>30</v>
      </c>
      <c r="F11" s="80" t="s">
        <v>51</v>
      </c>
      <c r="G11" s="167"/>
      <c r="H11" s="64" t="s">
        <v>31</v>
      </c>
      <c r="I11" s="129"/>
      <c r="J11" s="132"/>
      <c r="K11" s="135"/>
      <c r="L11" s="144"/>
      <c r="M11" s="141"/>
      <c r="N11" s="141"/>
      <c r="O11" s="138"/>
      <c r="P11" s="65">
        <f>D11*Q11</f>
        <v>1500</v>
      </c>
      <c r="Q11" s="66">
        <v>300</v>
      </c>
      <c r="R11" s="173"/>
      <c r="S11" s="67">
        <f>D11*R11</f>
        <v>0</v>
      </c>
      <c r="T11" s="68" t="str">
        <f t="shared" si="0"/>
        <v xml:space="preserve"> </v>
      </c>
      <c r="U11" s="153"/>
      <c r="V11" s="156"/>
    </row>
    <row r="12" spans="1:22" ht="58.5" customHeight="1" x14ac:dyDescent="0.25">
      <c r="A12" s="20"/>
      <c r="B12" s="60">
        <v>6</v>
      </c>
      <c r="C12" s="61" t="s">
        <v>40</v>
      </c>
      <c r="D12" s="62">
        <v>5</v>
      </c>
      <c r="E12" s="63" t="s">
        <v>30</v>
      </c>
      <c r="F12" s="80" t="s">
        <v>52</v>
      </c>
      <c r="G12" s="167"/>
      <c r="H12" s="64" t="s">
        <v>31</v>
      </c>
      <c r="I12" s="129"/>
      <c r="J12" s="132"/>
      <c r="K12" s="135"/>
      <c r="L12" s="144"/>
      <c r="M12" s="141"/>
      <c r="N12" s="141"/>
      <c r="O12" s="138"/>
      <c r="P12" s="65">
        <f>D12*Q12</f>
        <v>2750</v>
      </c>
      <c r="Q12" s="66">
        <v>550</v>
      </c>
      <c r="R12" s="173"/>
      <c r="S12" s="67">
        <f>D12*R12</f>
        <v>0</v>
      </c>
      <c r="T12" s="68" t="str">
        <f t="shared" si="0"/>
        <v xml:space="preserve"> </v>
      </c>
      <c r="U12" s="153"/>
      <c r="V12" s="156"/>
    </row>
    <row r="13" spans="1:22" ht="36" customHeight="1" x14ac:dyDescent="0.25">
      <c r="A13" s="20"/>
      <c r="B13" s="60">
        <v>7</v>
      </c>
      <c r="C13" s="61" t="s">
        <v>41</v>
      </c>
      <c r="D13" s="62">
        <v>5</v>
      </c>
      <c r="E13" s="63" t="s">
        <v>30</v>
      </c>
      <c r="F13" s="80" t="s">
        <v>53</v>
      </c>
      <c r="G13" s="167"/>
      <c r="H13" s="64" t="s">
        <v>31</v>
      </c>
      <c r="I13" s="129"/>
      <c r="J13" s="132"/>
      <c r="K13" s="135"/>
      <c r="L13" s="144"/>
      <c r="M13" s="141"/>
      <c r="N13" s="141"/>
      <c r="O13" s="138"/>
      <c r="P13" s="65">
        <f>D13*Q13</f>
        <v>1500</v>
      </c>
      <c r="Q13" s="66">
        <v>300</v>
      </c>
      <c r="R13" s="173"/>
      <c r="S13" s="67">
        <f>D13*R13</f>
        <v>0</v>
      </c>
      <c r="T13" s="68" t="str">
        <f t="shared" si="0"/>
        <v xml:space="preserve"> </v>
      </c>
      <c r="U13" s="153"/>
      <c r="V13" s="156"/>
    </row>
    <row r="14" spans="1:22" ht="29.25" customHeight="1" x14ac:dyDescent="0.25">
      <c r="A14" s="20"/>
      <c r="B14" s="60">
        <v>8</v>
      </c>
      <c r="C14" s="61" t="s">
        <v>55</v>
      </c>
      <c r="D14" s="62">
        <v>5</v>
      </c>
      <c r="E14" s="63" t="s">
        <v>30</v>
      </c>
      <c r="F14" s="80" t="s">
        <v>54</v>
      </c>
      <c r="G14" s="167"/>
      <c r="H14" s="64" t="s">
        <v>31</v>
      </c>
      <c r="I14" s="129"/>
      <c r="J14" s="132"/>
      <c r="K14" s="135"/>
      <c r="L14" s="144"/>
      <c r="M14" s="141"/>
      <c r="N14" s="141"/>
      <c r="O14" s="138"/>
      <c r="P14" s="65">
        <f>D14*Q14</f>
        <v>1100</v>
      </c>
      <c r="Q14" s="66">
        <v>220</v>
      </c>
      <c r="R14" s="173"/>
      <c r="S14" s="67">
        <f>D14*R14</f>
        <v>0</v>
      </c>
      <c r="T14" s="68" t="str">
        <f t="shared" si="0"/>
        <v xml:space="preserve"> </v>
      </c>
      <c r="U14" s="153"/>
      <c r="V14" s="156"/>
    </row>
    <row r="15" spans="1:22" ht="37.5" customHeight="1" x14ac:dyDescent="0.25">
      <c r="A15" s="20"/>
      <c r="B15" s="60">
        <v>9</v>
      </c>
      <c r="C15" s="61" t="s">
        <v>42</v>
      </c>
      <c r="D15" s="62">
        <v>4</v>
      </c>
      <c r="E15" s="63" t="s">
        <v>30</v>
      </c>
      <c r="F15" s="80" t="s">
        <v>56</v>
      </c>
      <c r="G15" s="167"/>
      <c r="H15" s="64" t="s">
        <v>31</v>
      </c>
      <c r="I15" s="129"/>
      <c r="J15" s="132"/>
      <c r="K15" s="135"/>
      <c r="L15" s="144"/>
      <c r="M15" s="141"/>
      <c r="N15" s="141"/>
      <c r="O15" s="138"/>
      <c r="P15" s="65">
        <f>D15*Q15</f>
        <v>1600</v>
      </c>
      <c r="Q15" s="66">
        <v>400</v>
      </c>
      <c r="R15" s="173"/>
      <c r="S15" s="67">
        <f>D15*R15</f>
        <v>0</v>
      </c>
      <c r="T15" s="68" t="str">
        <f t="shared" si="0"/>
        <v xml:space="preserve"> </v>
      </c>
      <c r="U15" s="153"/>
      <c r="V15" s="156"/>
    </row>
    <row r="16" spans="1:22" ht="87" customHeight="1" x14ac:dyDescent="0.25">
      <c r="A16" s="20"/>
      <c r="B16" s="60">
        <v>10</v>
      </c>
      <c r="C16" s="61" t="s">
        <v>43</v>
      </c>
      <c r="D16" s="62">
        <v>2</v>
      </c>
      <c r="E16" s="63" t="s">
        <v>30</v>
      </c>
      <c r="F16" s="80" t="s">
        <v>57</v>
      </c>
      <c r="G16" s="167"/>
      <c r="H16" s="64" t="s">
        <v>31</v>
      </c>
      <c r="I16" s="129"/>
      <c r="J16" s="132"/>
      <c r="K16" s="135"/>
      <c r="L16" s="144"/>
      <c r="M16" s="141"/>
      <c r="N16" s="141"/>
      <c r="O16" s="138"/>
      <c r="P16" s="65">
        <f>D16*Q16</f>
        <v>1100</v>
      </c>
      <c r="Q16" s="66">
        <v>550</v>
      </c>
      <c r="R16" s="173"/>
      <c r="S16" s="67">
        <f>D16*R16</f>
        <v>0</v>
      </c>
      <c r="T16" s="68" t="str">
        <f t="shared" si="0"/>
        <v xml:space="preserve"> </v>
      </c>
      <c r="U16" s="153"/>
      <c r="V16" s="156"/>
    </row>
    <row r="17" spans="1:22" ht="58.5" customHeight="1" thickBot="1" x14ac:dyDescent="0.3">
      <c r="A17" s="20"/>
      <c r="B17" s="70">
        <v>11</v>
      </c>
      <c r="C17" s="71" t="s">
        <v>37</v>
      </c>
      <c r="D17" s="72">
        <v>4</v>
      </c>
      <c r="E17" s="73" t="s">
        <v>30</v>
      </c>
      <c r="F17" s="81" t="s">
        <v>58</v>
      </c>
      <c r="G17" s="168"/>
      <c r="H17" s="74" t="s">
        <v>31</v>
      </c>
      <c r="I17" s="130"/>
      <c r="J17" s="133"/>
      <c r="K17" s="136"/>
      <c r="L17" s="145"/>
      <c r="M17" s="142"/>
      <c r="N17" s="142"/>
      <c r="O17" s="139"/>
      <c r="P17" s="75">
        <f>D17*Q17</f>
        <v>2000</v>
      </c>
      <c r="Q17" s="76">
        <v>500</v>
      </c>
      <c r="R17" s="174"/>
      <c r="S17" s="77">
        <f>D17*R17</f>
        <v>0</v>
      </c>
      <c r="T17" s="78" t="str">
        <f t="shared" si="0"/>
        <v xml:space="preserve"> </v>
      </c>
      <c r="U17" s="154"/>
      <c r="V17" s="157"/>
    </row>
    <row r="18" spans="1:22" ht="135.75" customHeight="1" thickBot="1" x14ac:dyDescent="0.3">
      <c r="A18" s="20"/>
      <c r="B18" s="82">
        <v>12</v>
      </c>
      <c r="C18" s="83" t="s">
        <v>59</v>
      </c>
      <c r="D18" s="84">
        <v>1</v>
      </c>
      <c r="E18" s="85" t="s">
        <v>30</v>
      </c>
      <c r="F18" s="86" t="s">
        <v>65</v>
      </c>
      <c r="G18" s="169"/>
      <c r="H18" s="87" t="s">
        <v>31</v>
      </c>
      <c r="I18" s="88" t="s">
        <v>44</v>
      </c>
      <c r="J18" s="89" t="s">
        <v>31</v>
      </c>
      <c r="K18" s="90"/>
      <c r="L18" s="91"/>
      <c r="M18" s="99" t="s">
        <v>32</v>
      </c>
      <c r="N18" s="99" t="s">
        <v>61</v>
      </c>
      <c r="O18" s="92">
        <v>30</v>
      </c>
      <c r="P18" s="93">
        <f>D18*Q18</f>
        <v>4052</v>
      </c>
      <c r="Q18" s="94">
        <v>4052</v>
      </c>
      <c r="R18" s="175"/>
      <c r="S18" s="95">
        <f>D18*R18</f>
        <v>0</v>
      </c>
      <c r="T18" s="96" t="str">
        <f t="shared" si="0"/>
        <v xml:space="preserve"> </v>
      </c>
      <c r="U18" s="97" t="s">
        <v>60</v>
      </c>
      <c r="V18" s="98" t="s">
        <v>11</v>
      </c>
    </row>
    <row r="19" spans="1:22" ht="79.5" customHeight="1" x14ac:dyDescent="0.25">
      <c r="A19" s="20"/>
      <c r="B19" s="100">
        <v>13</v>
      </c>
      <c r="C19" s="101" t="s">
        <v>62</v>
      </c>
      <c r="D19" s="102">
        <v>1</v>
      </c>
      <c r="E19" s="103" t="s">
        <v>30</v>
      </c>
      <c r="F19" s="109" t="s">
        <v>64</v>
      </c>
      <c r="G19" s="170"/>
      <c r="H19" s="104" t="s">
        <v>31</v>
      </c>
      <c r="I19" s="146" t="s">
        <v>44</v>
      </c>
      <c r="J19" s="146" t="s">
        <v>31</v>
      </c>
      <c r="K19" s="148"/>
      <c r="L19" s="150"/>
      <c r="M19" s="158" t="s">
        <v>68</v>
      </c>
      <c r="N19" s="158" t="s">
        <v>69</v>
      </c>
      <c r="O19" s="160" t="s">
        <v>67</v>
      </c>
      <c r="P19" s="105">
        <f>D19*Q19</f>
        <v>4000</v>
      </c>
      <c r="Q19" s="106">
        <v>4000</v>
      </c>
      <c r="R19" s="176"/>
      <c r="S19" s="107">
        <f>D19*R19</f>
        <v>0</v>
      </c>
      <c r="T19" s="108" t="str">
        <f t="shared" si="0"/>
        <v xml:space="preserve"> </v>
      </c>
      <c r="U19" s="164"/>
      <c r="V19" s="162" t="s">
        <v>12</v>
      </c>
    </row>
    <row r="20" spans="1:22" ht="58.5" customHeight="1" thickBot="1" x14ac:dyDescent="0.3">
      <c r="A20" s="20"/>
      <c r="B20" s="42">
        <v>14</v>
      </c>
      <c r="C20" s="43" t="s">
        <v>63</v>
      </c>
      <c r="D20" s="44">
        <v>1</v>
      </c>
      <c r="E20" s="45" t="s">
        <v>30</v>
      </c>
      <c r="F20" s="110" t="s">
        <v>66</v>
      </c>
      <c r="G20" s="171"/>
      <c r="H20" s="46" t="s">
        <v>31</v>
      </c>
      <c r="I20" s="147"/>
      <c r="J20" s="147"/>
      <c r="K20" s="149"/>
      <c r="L20" s="151"/>
      <c r="M20" s="159"/>
      <c r="N20" s="159"/>
      <c r="O20" s="161"/>
      <c r="P20" s="47">
        <f>D20*Q20</f>
        <v>1000</v>
      </c>
      <c r="Q20" s="48">
        <v>1000</v>
      </c>
      <c r="R20" s="177"/>
      <c r="S20" s="49">
        <f>D20*R20</f>
        <v>0</v>
      </c>
      <c r="T20" s="50" t="str">
        <f t="shared" si="0"/>
        <v xml:space="preserve"> </v>
      </c>
      <c r="U20" s="165"/>
      <c r="V20" s="163"/>
    </row>
    <row r="21" spans="1:22" ht="17.45" customHeight="1" thickTop="1" thickBot="1" x14ac:dyDescent="0.3">
      <c r="C21"/>
      <c r="D21"/>
      <c r="E21"/>
      <c r="F21"/>
      <c r="G21"/>
      <c r="H21"/>
      <c r="I21"/>
      <c r="J21"/>
      <c r="N21"/>
      <c r="O21"/>
      <c r="P21"/>
    </row>
    <row r="22" spans="1:22" ht="51.75" customHeight="1" thickTop="1" thickBot="1" x14ac:dyDescent="0.3">
      <c r="B22" s="126" t="s">
        <v>28</v>
      </c>
      <c r="C22" s="126"/>
      <c r="D22" s="126"/>
      <c r="E22" s="126"/>
      <c r="F22" s="126"/>
      <c r="G22" s="126"/>
      <c r="H22" s="40"/>
      <c r="I22" s="40"/>
      <c r="J22" s="21"/>
      <c r="K22" s="21"/>
      <c r="L22" s="6"/>
      <c r="M22" s="6"/>
      <c r="N22" s="6"/>
      <c r="O22" s="22"/>
      <c r="P22" s="22"/>
      <c r="Q22" s="23" t="s">
        <v>9</v>
      </c>
      <c r="R22" s="123" t="s">
        <v>10</v>
      </c>
      <c r="S22" s="124"/>
      <c r="T22" s="125"/>
      <c r="U22" s="24"/>
      <c r="V22" s="25"/>
    </row>
    <row r="23" spans="1:22" ht="50.45" customHeight="1" thickTop="1" thickBot="1" x14ac:dyDescent="0.3">
      <c r="B23" s="127"/>
      <c r="C23" s="127"/>
      <c r="D23" s="127"/>
      <c r="E23" s="127"/>
      <c r="F23" s="127"/>
      <c r="G23" s="127"/>
      <c r="H23" s="127"/>
      <c r="I23" s="26"/>
      <c r="L23" s="9"/>
      <c r="M23" s="9"/>
      <c r="N23" s="9"/>
      <c r="O23" s="27"/>
      <c r="P23" s="27"/>
      <c r="Q23" s="28">
        <f>SUM(P7:P20)</f>
        <v>27152</v>
      </c>
      <c r="R23" s="120">
        <f>SUM(S7:S20)</f>
        <v>0</v>
      </c>
      <c r="S23" s="121"/>
      <c r="T23" s="122"/>
    </row>
    <row r="24" spans="1:22" ht="15.75" thickTop="1" x14ac:dyDescent="0.25">
      <c r="B24" s="119" t="s">
        <v>27</v>
      </c>
      <c r="C24" s="119"/>
      <c r="D24" s="119"/>
      <c r="E24" s="119"/>
      <c r="F24" s="119"/>
      <c r="G24" s="119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112"/>
      <c r="H27" s="11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H29" s="3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2"/>
      <c r="H103" s="11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2"/>
      <c r="H104" s="11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2"/>
      <c r="H105" s="11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2"/>
      <c r="H106" s="11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2"/>
      <c r="H107" s="112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2"/>
      <c r="H108" s="112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2"/>
      <c r="H109" s="112"/>
      <c r="I109" s="11"/>
      <c r="J109" s="11"/>
      <c r="K109" s="11"/>
      <c r="L109" s="11"/>
      <c r="M109" s="11"/>
      <c r="N109" s="5"/>
      <c r="O109" s="5"/>
      <c r="P109" s="5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</sheetData>
  <sheetProtection algorithmName="SHA-512" hashValue="4Zlh5JurcGrggxUKH5kg6xWl0DHExmgcDNja4z0SD3xyrNpvIm4mqnbHWYsnpUZhJFS4sB3xOhIw2KeuVyqMPA==" saltValue="07z4/xmtwkk8Co0PhtWjEQ==" spinCount="100000" sheet="1" objects="1" scenarios="1"/>
  <mergeCells count="26">
    <mergeCell ref="U19:U20"/>
    <mergeCell ref="L8:L17"/>
    <mergeCell ref="I19:I20"/>
    <mergeCell ref="J19:J20"/>
    <mergeCell ref="K19:K20"/>
    <mergeCell ref="L19:L20"/>
    <mergeCell ref="U7:U17"/>
    <mergeCell ref="V7:V17"/>
    <mergeCell ref="M19:M20"/>
    <mergeCell ref="N19:N20"/>
    <mergeCell ref="O19:O20"/>
    <mergeCell ref="V19:V20"/>
    <mergeCell ref="B1:D1"/>
    <mergeCell ref="G5:H5"/>
    <mergeCell ref="G2:N3"/>
    <mergeCell ref="B24:G24"/>
    <mergeCell ref="R23:T23"/>
    <mergeCell ref="R22:T22"/>
    <mergeCell ref="B22:G22"/>
    <mergeCell ref="B23:H23"/>
    <mergeCell ref="I7:I17"/>
    <mergeCell ref="J7:J17"/>
    <mergeCell ref="K7:K17"/>
    <mergeCell ref="O7:O17"/>
    <mergeCell ref="M7:M17"/>
    <mergeCell ref="N7:N17"/>
  </mergeCells>
  <conditionalFormatting sqref="D7:D20 B7:B20">
    <cfRule type="containsBlanks" dxfId="7" priority="96">
      <formula>LEN(TRIM(B7))=0</formula>
    </cfRule>
  </conditionalFormatting>
  <conditionalFormatting sqref="B7:B20">
    <cfRule type="cellIs" dxfId="6" priority="93" operator="greaterThanOrEqual">
      <formula>1</formula>
    </cfRule>
  </conditionalFormatting>
  <conditionalFormatting sqref="T7:T20">
    <cfRule type="cellIs" dxfId="5" priority="80" operator="equal">
      <formula>"VYHOVUJE"</formula>
    </cfRule>
  </conditionalFormatting>
  <conditionalFormatting sqref="T7:T20">
    <cfRule type="cellIs" dxfId="4" priority="79" operator="equal">
      <formula>"NEVYHOVUJE"</formula>
    </cfRule>
  </conditionalFormatting>
  <conditionalFormatting sqref="G7:H20 R7:R20">
    <cfRule type="containsBlanks" dxfId="3" priority="73">
      <formula>LEN(TRIM(G7))=0</formula>
    </cfRule>
  </conditionalFormatting>
  <conditionalFormatting sqref="G7:H20 R7:R20">
    <cfRule type="notContainsBlanks" dxfId="2" priority="71">
      <formula>LEN(TRIM(G7))&gt;0</formula>
    </cfRule>
  </conditionalFormatting>
  <conditionalFormatting sqref="G7:H20 R7:R20">
    <cfRule type="notContainsBlanks" dxfId="1" priority="70">
      <formula>LEN(TRIM(G7))&gt;0</formula>
    </cfRule>
  </conditionalFormatting>
  <conditionalFormatting sqref="G7:H20">
    <cfRule type="notContainsBlanks" dxfId="0" priority="69">
      <formula>LEN(TRIM(G7))&gt;0</formula>
    </cfRule>
  </conditionalFormatting>
  <dataValidations count="2">
    <dataValidation type="list" allowBlank="1" showInputMessage="1" showErrorMessage="1" sqref="J7 J18:J19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V18:V19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2023-03-28T07:08:32Z</dcterms:modified>
</cp:coreProperties>
</file>